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e2d04c213a4f350/ORPCA/ORPCA Monthly Reports/ORPCA 2020 Monthly Reports/12-2020/"/>
    </mc:Choice>
  </mc:AlternateContent>
  <xr:revisionPtr revIDLastSave="17" documentId="8_{D830D32B-D8EF-5C48-84C2-181388E89160}" xr6:coauthVersionLast="45" xr6:coauthVersionMax="45" xr10:uidLastSave="{3D188266-C76C-914E-8B7A-D2195249A7F0}"/>
  <bookViews>
    <workbookView xWindow="3120" yWindow="8620" windowWidth="45540" windowHeight="18000" activeTab="1" xr2:uid="{54CE5978-477F-AB4A-8E45-39EBF24EE8D6}"/>
  </bookViews>
  <sheets>
    <sheet name="2019" sheetId="1" r:id="rId1"/>
    <sheet name="Last 12 Months" sheetId="2" r:id="rId2"/>
    <sheet name="2020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5" i="2" l="1"/>
  <c r="AB14" i="2"/>
  <c r="AB11" i="2"/>
  <c r="AB10" i="2"/>
  <c r="AB7" i="2"/>
  <c r="AB6" i="2"/>
  <c r="Z19" i="2"/>
  <c r="Z18" i="2"/>
  <c r="Z15" i="2"/>
  <c r="Z14" i="2"/>
  <c r="Z12" i="2"/>
  <c r="Z8" i="2"/>
  <c r="Z16" i="2" l="1"/>
  <c r="Y15" i="2"/>
  <c r="Y19" i="2"/>
  <c r="Y14" i="2"/>
  <c r="Y18" i="2"/>
  <c r="Y16" i="2"/>
  <c r="Y12" i="2"/>
  <c r="Y8" i="2"/>
  <c r="X15" i="2"/>
  <c r="X19" i="2"/>
  <c r="X14" i="2"/>
  <c r="X18" i="2"/>
  <c r="X16" i="2"/>
  <c r="X12" i="2"/>
  <c r="X8" i="2"/>
  <c r="V19" i="2"/>
  <c r="W19" i="2"/>
  <c r="W12" i="2"/>
  <c r="W14" i="2"/>
  <c r="W15" i="2"/>
  <c r="W18" i="2"/>
  <c r="W8" i="2"/>
  <c r="W16" i="2"/>
  <c r="R18" i="2"/>
  <c r="Q18" i="2"/>
  <c r="V18" i="2"/>
  <c r="U18" i="2"/>
  <c r="T18" i="2"/>
  <c r="T19" i="2"/>
  <c r="S19" i="2"/>
  <c r="S18" i="2"/>
  <c r="U19" i="2"/>
  <c r="V12" i="2"/>
  <c r="V8" i="2"/>
  <c r="V15" i="2"/>
  <c r="V16" i="2"/>
  <c r="V14" i="2"/>
  <c r="T15" i="2"/>
  <c r="T14" i="2"/>
  <c r="T12" i="2"/>
  <c r="T8" i="2"/>
  <c r="T16" i="2"/>
  <c r="U15" i="2"/>
  <c r="S15" i="2"/>
  <c r="U14" i="2"/>
  <c r="S14" i="2"/>
  <c r="U12" i="2"/>
  <c r="S12" i="2"/>
  <c r="U8" i="2"/>
  <c r="S8" i="2"/>
  <c r="U16" i="2"/>
  <c r="S16" i="2"/>
  <c r="P19" i="2"/>
  <c r="R15" i="2"/>
  <c r="R14" i="2"/>
  <c r="R12" i="2"/>
  <c r="R8" i="2"/>
  <c r="R16" i="2"/>
  <c r="Q15" i="2"/>
  <c r="Q14" i="2"/>
  <c r="Q12" i="2"/>
  <c r="Q8" i="2"/>
  <c r="Q16" i="2"/>
  <c r="Q19" i="2"/>
  <c r="R19" i="2"/>
  <c r="P14" i="2"/>
  <c r="P15" i="2"/>
  <c r="P12" i="2"/>
  <c r="P8" i="2"/>
  <c r="P16" i="2"/>
  <c r="O15" i="2"/>
  <c r="O10" i="2"/>
  <c r="O14" i="2"/>
  <c r="O8" i="2"/>
  <c r="P18" i="2"/>
  <c r="O16" i="2"/>
  <c r="O12" i="2"/>
  <c r="N15" i="3"/>
  <c r="M15" i="3"/>
  <c r="L15" i="3"/>
  <c r="K15" i="3"/>
  <c r="J15" i="3"/>
  <c r="I15" i="3"/>
  <c r="H15" i="3"/>
  <c r="G15" i="3"/>
  <c r="F15" i="3"/>
  <c r="E15" i="3"/>
  <c r="D15" i="3"/>
  <c r="C15" i="3"/>
  <c r="N14" i="3"/>
  <c r="M14" i="3"/>
  <c r="L14" i="3"/>
  <c r="K14" i="3"/>
  <c r="J14" i="3"/>
  <c r="I14" i="3"/>
  <c r="I16" i="3"/>
  <c r="H14" i="3"/>
  <c r="G14" i="3"/>
  <c r="F14" i="3"/>
  <c r="E14" i="3"/>
  <c r="D14" i="3"/>
  <c r="C14" i="3"/>
  <c r="N12" i="3"/>
  <c r="M12" i="3"/>
  <c r="L12" i="3"/>
  <c r="K12" i="3"/>
  <c r="J12" i="3"/>
  <c r="I12" i="3"/>
  <c r="H12" i="3"/>
  <c r="G12" i="3"/>
  <c r="F12" i="3"/>
  <c r="E12" i="3"/>
  <c r="D12" i="3"/>
  <c r="C12" i="3"/>
  <c r="N8" i="3"/>
  <c r="M8" i="3"/>
  <c r="L8" i="3"/>
  <c r="K8" i="3"/>
  <c r="J8" i="3"/>
  <c r="I8" i="3"/>
  <c r="H8" i="3"/>
  <c r="G8" i="3"/>
  <c r="F8" i="3"/>
  <c r="E8" i="3"/>
  <c r="D8" i="3"/>
  <c r="C8" i="3"/>
  <c r="N15" i="2"/>
  <c r="M15" i="2"/>
  <c r="L15" i="2"/>
  <c r="K15" i="2"/>
  <c r="K19" i="2"/>
  <c r="J15" i="2"/>
  <c r="I15" i="2"/>
  <c r="H15" i="2"/>
  <c r="G15" i="2"/>
  <c r="F15" i="2"/>
  <c r="E15" i="2"/>
  <c r="E19" i="2"/>
  <c r="D15" i="2"/>
  <c r="D19" i="2"/>
  <c r="C15" i="2"/>
  <c r="N14" i="2"/>
  <c r="M14" i="2"/>
  <c r="L14" i="2"/>
  <c r="K14" i="2"/>
  <c r="J14" i="2"/>
  <c r="I14" i="2"/>
  <c r="H14" i="2"/>
  <c r="G14" i="2"/>
  <c r="F14" i="2"/>
  <c r="E14" i="2"/>
  <c r="D14" i="2"/>
  <c r="D18" i="2"/>
  <c r="C14" i="2"/>
  <c r="N12" i="2"/>
  <c r="M12" i="2"/>
  <c r="L12" i="2"/>
  <c r="K12" i="2"/>
  <c r="J12" i="2"/>
  <c r="I12" i="2"/>
  <c r="H12" i="2"/>
  <c r="G12" i="2"/>
  <c r="F12" i="2"/>
  <c r="E12" i="2"/>
  <c r="D12" i="2"/>
  <c r="C12" i="2"/>
  <c r="N8" i="2"/>
  <c r="M8" i="2"/>
  <c r="L8" i="2"/>
  <c r="K8" i="2"/>
  <c r="J8" i="2"/>
  <c r="I8" i="2"/>
  <c r="H8" i="2"/>
  <c r="G8" i="2"/>
  <c r="F8" i="2"/>
  <c r="E8" i="2"/>
  <c r="D8" i="2"/>
  <c r="C8" i="2"/>
  <c r="J18" i="2"/>
  <c r="E18" i="2"/>
  <c r="K18" i="2"/>
  <c r="F19" i="2"/>
  <c r="F18" i="2"/>
  <c r="G18" i="2"/>
  <c r="M18" i="2"/>
  <c r="M19" i="2"/>
  <c r="H18" i="2"/>
  <c r="H19" i="2"/>
  <c r="N19" i="2"/>
  <c r="O19" i="2"/>
  <c r="I18" i="2"/>
  <c r="I19" i="2"/>
  <c r="L18" i="2"/>
  <c r="L19" i="2"/>
  <c r="G19" i="2"/>
  <c r="N18" i="2"/>
  <c r="J19" i="2"/>
  <c r="O18" i="2"/>
  <c r="C16" i="2"/>
  <c r="I16" i="2"/>
  <c r="C16" i="3"/>
  <c r="D16" i="2"/>
  <c r="J16" i="2"/>
  <c r="D16" i="3"/>
  <c r="J16" i="3"/>
  <c r="E16" i="2"/>
  <c r="K16" i="2"/>
  <c r="E16" i="3"/>
  <c r="K16" i="3"/>
  <c r="F16" i="2"/>
  <c r="L16" i="2"/>
  <c r="F16" i="3"/>
  <c r="L16" i="3"/>
  <c r="G16" i="2"/>
  <c r="M16" i="2"/>
  <c r="G16" i="3"/>
  <c r="M16" i="3"/>
  <c r="H16" i="2"/>
  <c r="N16" i="2"/>
  <c r="H16" i="3"/>
  <c r="N16" i="3"/>
  <c r="N15" i="1"/>
  <c r="N14" i="1"/>
  <c r="N12" i="1"/>
  <c r="N8" i="1"/>
  <c r="N16" i="1"/>
  <c r="M14" i="1"/>
  <c r="M15" i="1"/>
  <c r="M12" i="1"/>
  <c r="M8" i="1"/>
  <c r="M16" i="1"/>
  <c r="L14" i="1"/>
  <c r="L15" i="1"/>
  <c r="L16" i="1"/>
  <c r="L12" i="1"/>
  <c r="L8" i="1"/>
  <c r="D14" i="1"/>
  <c r="E14" i="1"/>
  <c r="F14" i="1"/>
  <c r="G14" i="1"/>
  <c r="H14" i="1"/>
  <c r="I14" i="1"/>
  <c r="J14" i="1"/>
  <c r="K14" i="1"/>
  <c r="D15" i="1"/>
  <c r="E15" i="1"/>
  <c r="F15" i="1"/>
  <c r="F16" i="1"/>
  <c r="G15" i="1"/>
  <c r="G16" i="1"/>
  <c r="H15" i="1"/>
  <c r="I15" i="1"/>
  <c r="J15" i="1"/>
  <c r="J16" i="1"/>
  <c r="K15" i="1"/>
  <c r="K16" i="1"/>
  <c r="E16" i="1"/>
  <c r="D16" i="1"/>
  <c r="K12" i="1"/>
  <c r="J12" i="1"/>
  <c r="I12" i="1"/>
  <c r="H12" i="1"/>
  <c r="G12" i="1"/>
  <c r="F12" i="1"/>
  <c r="E12" i="1"/>
  <c r="D12" i="1"/>
  <c r="C12" i="1"/>
  <c r="D8" i="1"/>
  <c r="E8" i="1"/>
  <c r="F8" i="1"/>
  <c r="G8" i="1"/>
  <c r="H8" i="1"/>
  <c r="I8" i="1"/>
  <c r="J8" i="1"/>
  <c r="K8" i="1"/>
  <c r="C8" i="1"/>
  <c r="C15" i="1"/>
  <c r="C14" i="1"/>
  <c r="I16" i="1"/>
  <c r="C16" i="1"/>
  <c r="H16" i="1"/>
</calcChain>
</file>

<file path=xl/sharedStrings.xml><?xml version="1.0" encoding="utf-8"?>
<sst xmlns="http://schemas.openxmlformats.org/spreadsheetml/2006/main" count="56" uniqueCount="23">
  <si>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</si>
  <si>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</si>
  <si>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</si>
  <si>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</si>
  <si>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</si>
  <si>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</si>
  <si>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</si>
  <si>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</si>
  <si>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</si>
  <si>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</si>
  <si>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</si>
  <si>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</si>
  <si>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Regional PCA Members</t>
  </si>
  <si>
    <t>ORPCA Members</t>
  </si>
  <si>
    <t>%</t>
  </si>
  <si>
    <t>Regional PCA Co-Members</t>
  </si>
  <si>
    <t>ORPCA Co-Members</t>
  </si>
  <si>
    <t>Total Regional PCA Members</t>
  </si>
  <si>
    <t>Total ORPCA Members</t>
  </si>
  <si>
    <t>Oregon Region -  PCA vs. ORPCA Membership</t>
  </si>
  <si>
    <t>Oregon Region -  PCA versus ORPCA Membership / Conversion Rate</t>
  </si>
  <si>
    <t>Monthly PCA Change</t>
  </si>
  <si>
    <t>Monthly ORPCA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</si>
</sst>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-409]mmm\-yy;@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3" fillId="0" borderId="13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3" fillId="0" borderId="15" xfId="1" applyNumberFormat="1" applyFont="1" applyBorder="1" applyAlignment="1">
      <alignment horizontal="center" vertical="center"/>
    </xf>
    <xf numFmtId="165" fontId="4" fillId="2" borderId="1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64" fontId="0" fillId="0" borderId="25" xfId="1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164" fontId="0" fillId="3" borderId="0" xfId="1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164" fontId="0" fillId="3" borderId="25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64" fontId="0" fillId="0" borderId="25" xfId="1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64" fontId="3" fillId="3" borderId="25" xfId="1" applyNumberFormat="1" applyFont="1" applyFill="1" applyBorder="1" applyAlignment="1">
      <alignment horizontal="center" vertical="center"/>
    </xf>
    <xf numFmtId="164" fontId="3" fillId="0" borderId="25" xfId="1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4" fontId="3" fillId="3" borderId="20" xfId="1" applyNumberFormat="1" applyFont="1" applyFill="1" applyBorder="1" applyAlignment="1">
      <alignment horizontal="center" vertical="center"/>
    </xf>
    <xf numFmtId="164" fontId="3" fillId="0" borderId="20" xfId="1" applyNumberFormat="1" applyFont="1" applyBorder="1" applyAlignment="1">
      <alignment horizontal="center" vertical="center"/>
    </xf>
    <xf numFmtId="164" fontId="3" fillId="0" borderId="20" xfId="1" applyNumberFormat="1" applyFont="1" applyFill="1" applyBorder="1" applyAlignment="1">
      <alignment horizontal="center" vertical="center"/>
    </xf>
    <xf numFmtId="0" fontId="3" fillId="0" borderId="0" xfId="0" applyFont="1" applyBorder="1"/>
    <xf numFmtId="164" fontId="7" fillId="0" borderId="25" xfId="1" applyNumberFormat="1" applyFont="1" applyFill="1" applyBorder="1" applyAlignment="1">
      <alignment horizontal="center" vertical="center"/>
    </xf>
    <xf numFmtId="164" fontId="7" fillId="3" borderId="25" xfId="1" applyNumberFormat="1" applyFont="1" applyFill="1" applyBorder="1" applyAlignment="1">
      <alignment horizontal="center" vertical="center"/>
    </xf>
    <xf numFmtId="165" fontId="4" fillId="2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7" fillId="3" borderId="20" xfId="1" applyNumberFormat="1" applyFont="1" applyFill="1" applyBorder="1" applyAlignment="1">
      <alignment horizontal="center" vertical="center"/>
    </xf>
    <xf numFmtId="164" fontId="7" fillId="0" borderId="20" xfId="1" applyNumberFormat="1" applyFont="1" applyFill="1" applyBorder="1" applyAlignment="1">
      <alignment horizontal="center" vertical="center"/>
    </xf>
    <xf numFmtId="164" fontId="7" fillId="0" borderId="20" xfId="1" applyNumberFormat="1" applyFont="1" applyBorder="1" applyAlignment="1">
      <alignment horizontal="center" vertical="center"/>
    </xf>
    <xf numFmtId="0" fontId="4" fillId="3" borderId="23" xfId="0" applyFont="1" applyFill="1" applyBorder="1" applyAlignment="1">
      <alignment vertical="center"/>
    </xf>
    <xf numFmtId="0" fontId="3" fillId="3" borderId="23" xfId="0" applyFont="1" applyFill="1" applyBorder="1" applyAlignment="1">
      <alignment horizontal="center" vertical="center"/>
    </xf>
    <xf numFmtId="164" fontId="0" fillId="3" borderId="23" xfId="1" applyNumberFormat="1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164" fontId="0" fillId="3" borderId="26" xfId="1" applyNumberFormat="1" applyFont="1" applyFill="1" applyBorder="1" applyAlignment="1">
      <alignment horizontal="center" vertical="center"/>
    </xf>
    <xf numFmtId="164" fontId="7" fillId="3" borderId="21" xfId="1" applyNumberFormat="1" applyFont="1" applyFill="1" applyBorder="1" applyAlignment="1">
      <alignment horizontal="center" vertical="center"/>
    </xf>
    <xf numFmtId="164" fontId="7" fillId="3" borderId="26" xfId="1" applyNumberFormat="1" applyFont="1" applyFill="1" applyBorder="1" applyAlignment="1">
      <alignment horizontal="center" vertical="center"/>
    </xf>
    <xf numFmtId="164" fontId="3" fillId="0" borderId="0" xfId="1" applyNumberFormat="1" applyFont="1" applyAlignment="1">
      <alignment vertical="center"/>
    </xf>
    <xf numFmtId="164" fontId="7" fillId="0" borderId="0" xfId="1" applyNumberFormat="1" applyFont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F6301-25A5-E547-98CC-284C0D26D2D9}">
  <dimension ref="B2:N16"/>
  <sheetViews>
    <sheetView showGridLines="0" topLeftCell="A3" zoomScale="150" zoomScaleNormal="150" workbookViewId="0">
      <selection activeCell="C4" sqref="C4"/>
    </sheetView>
  </sheetViews>
  <sheetFormatPr baseColWidth="10" defaultColWidth="10.83203125" defaultRowHeight="19" x14ac:dyDescent="0.25"/>
  <cols>
    <col min="1" max="1" width="1.5" style="1" customWidth="1"/>
    <col min="2" max="2" width="30" style="19" customWidth="1"/>
    <col min="3" max="14" width="10.83203125" style="2"/>
    <col min="15" max="16384" width="10.83203125" style="1"/>
  </cols>
  <sheetData>
    <row r="2" spans="2:14" s="3" customFormat="1" ht="24" customHeight="1" x14ac:dyDescent="0.2">
      <c r="B2" s="22" t="s">
        <v>19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s="3" customFormat="1" ht="24" customHeight="1" thickBot="1" x14ac:dyDescent="0.25"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2:14" s="5" customFormat="1" ht="24" customHeight="1" thickBot="1" x14ac:dyDescent="0.25">
      <c r="B4" s="6">
        <v>2019</v>
      </c>
      <c r="C4" s="8" t="s">
        <v>0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9" t="s">
        <v>8</v>
      </c>
      <c r="L4" s="9" t="s">
        <v>9</v>
      </c>
      <c r="M4" s="9" t="s">
        <v>10</v>
      </c>
      <c r="N4" s="10" t="s">
        <v>11</v>
      </c>
    </row>
    <row r="5" spans="2:14" s="5" customFormat="1" ht="24" customHeight="1" thickBot="1" x14ac:dyDescent="0.25">
      <c r="B5" s="6"/>
    </row>
    <row r="6" spans="2:14" s="3" customFormat="1" ht="24" customHeight="1" x14ac:dyDescent="0.2">
      <c r="B6" s="16" t="s">
        <v>12</v>
      </c>
      <c r="C6" s="11">
        <v>1023</v>
      </c>
      <c r="D6" s="12">
        <v>1023</v>
      </c>
      <c r="E6" s="12">
        <v>1041</v>
      </c>
      <c r="F6" s="12">
        <v>1047</v>
      </c>
      <c r="G6" s="12">
        <v>1056</v>
      </c>
      <c r="H6" s="12">
        <v>1068</v>
      </c>
      <c r="I6" s="12">
        <v>1063</v>
      </c>
      <c r="J6" s="12">
        <v>1059</v>
      </c>
      <c r="K6" s="12">
        <v>1053</v>
      </c>
      <c r="L6" s="12">
        <v>1046</v>
      </c>
      <c r="M6" s="12">
        <v>1045</v>
      </c>
      <c r="N6" s="13">
        <v>1047</v>
      </c>
    </row>
    <row r="7" spans="2:14" s="3" customFormat="1" ht="24" customHeight="1" x14ac:dyDescent="0.2">
      <c r="B7" s="17" t="s">
        <v>13</v>
      </c>
      <c r="C7" s="14">
        <v>600</v>
      </c>
      <c r="D7" s="7">
        <v>603</v>
      </c>
      <c r="E7" s="7">
        <v>603</v>
      </c>
      <c r="F7" s="7">
        <v>609</v>
      </c>
      <c r="G7" s="7">
        <v>613</v>
      </c>
      <c r="H7" s="7">
        <v>611</v>
      </c>
      <c r="I7" s="7">
        <v>615</v>
      </c>
      <c r="J7" s="7">
        <v>614</v>
      </c>
      <c r="K7" s="7">
        <v>610</v>
      </c>
      <c r="L7" s="7">
        <v>614</v>
      </c>
      <c r="M7" s="7">
        <v>621</v>
      </c>
      <c r="N7" s="15">
        <v>623</v>
      </c>
    </row>
    <row r="8" spans="2:14" s="3" customFormat="1" ht="24" customHeight="1" thickBot="1" x14ac:dyDescent="0.25">
      <c r="B8" s="18" t="s">
        <v>14</v>
      </c>
      <c r="C8" s="20">
        <f>C7/C6</f>
        <v>0.5865102639296188</v>
      </c>
      <c r="D8" s="21">
        <f t="shared" ref="D8:N8" si="0">D7/D6</f>
        <v>0.58944281524926689</v>
      </c>
      <c r="E8" s="21">
        <f t="shared" si="0"/>
        <v>0.57925072046109505</v>
      </c>
      <c r="F8" s="21">
        <f t="shared" si="0"/>
        <v>0.58166189111747846</v>
      </c>
      <c r="G8" s="21">
        <f t="shared" si="0"/>
        <v>0.5804924242424242</v>
      </c>
      <c r="H8" s="21">
        <f t="shared" si="0"/>
        <v>0.57209737827715357</v>
      </c>
      <c r="I8" s="21">
        <f t="shared" si="0"/>
        <v>0.5785512699905927</v>
      </c>
      <c r="J8" s="21">
        <f t="shared" si="0"/>
        <v>0.57979225684608116</v>
      </c>
      <c r="K8" s="21">
        <f t="shared" si="0"/>
        <v>0.57929724596391263</v>
      </c>
      <c r="L8" s="21">
        <f t="shared" si="0"/>
        <v>0.5869980879541109</v>
      </c>
      <c r="M8" s="21">
        <f t="shared" si="0"/>
        <v>0.5942583732057416</v>
      </c>
      <c r="N8" s="23">
        <f t="shared" si="0"/>
        <v>0.59503342884431709</v>
      </c>
    </row>
    <row r="9" spans="2:14" s="3" customFormat="1" ht="24" customHeight="1" thickBot="1" x14ac:dyDescent="0.25">
      <c r="B9" s="4"/>
    </row>
    <row r="10" spans="2:14" s="3" customFormat="1" ht="24" customHeight="1" x14ac:dyDescent="0.2">
      <c r="B10" s="16" t="s">
        <v>15</v>
      </c>
      <c r="C10" s="11">
        <v>660</v>
      </c>
      <c r="D10" s="12">
        <v>598</v>
      </c>
      <c r="E10" s="12">
        <v>612</v>
      </c>
      <c r="F10" s="12">
        <v>687</v>
      </c>
      <c r="G10" s="12">
        <v>694</v>
      </c>
      <c r="H10" s="12">
        <v>696</v>
      </c>
      <c r="I10" s="12">
        <v>693</v>
      </c>
      <c r="J10" s="12">
        <v>685</v>
      </c>
      <c r="K10" s="12">
        <v>682</v>
      </c>
      <c r="L10" s="12">
        <v>675</v>
      </c>
      <c r="M10" s="12">
        <v>676</v>
      </c>
      <c r="N10" s="13">
        <v>680</v>
      </c>
    </row>
    <row r="11" spans="2:14" s="3" customFormat="1" ht="24" customHeight="1" x14ac:dyDescent="0.2">
      <c r="B11" s="17" t="s">
        <v>16</v>
      </c>
      <c r="C11" s="14">
        <v>427</v>
      </c>
      <c r="D11" s="7">
        <v>432</v>
      </c>
      <c r="E11" s="7">
        <v>433</v>
      </c>
      <c r="F11" s="7">
        <v>438</v>
      </c>
      <c r="G11" s="7">
        <v>440</v>
      </c>
      <c r="H11" s="7">
        <v>436</v>
      </c>
      <c r="I11" s="7">
        <v>434</v>
      </c>
      <c r="J11" s="7">
        <v>429</v>
      </c>
      <c r="K11" s="7">
        <v>426</v>
      </c>
      <c r="L11" s="7">
        <v>427</v>
      </c>
      <c r="M11" s="7">
        <v>432</v>
      </c>
      <c r="N11" s="15">
        <v>430</v>
      </c>
    </row>
    <row r="12" spans="2:14" s="3" customFormat="1" ht="24" customHeight="1" thickBot="1" x14ac:dyDescent="0.25">
      <c r="B12" s="18" t="s">
        <v>14</v>
      </c>
      <c r="C12" s="20">
        <f>C11/C10</f>
        <v>0.64696969696969697</v>
      </c>
      <c r="D12" s="21">
        <f t="shared" ref="D12" si="1">D11/D10</f>
        <v>0.72240802675585281</v>
      </c>
      <c r="E12" s="21">
        <f t="shared" ref="E12" si="2">E11/E10</f>
        <v>0.70751633986928109</v>
      </c>
      <c r="F12" s="21">
        <f t="shared" ref="F12" si="3">F11/F10</f>
        <v>0.63755458515283847</v>
      </c>
      <c r="G12" s="21">
        <f t="shared" ref="G12" si="4">G11/G10</f>
        <v>0.63400576368876083</v>
      </c>
      <c r="H12" s="21">
        <f t="shared" ref="H12" si="5">H11/H10</f>
        <v>0.62643678160919536</v>
      </c>
      <c r="I12" s="21">
        <f t="shared" ref="I12" si="6">I11/I10</f>
        <v>0.6262626262626263</v>
      </c>
      <c r="J12" s="21">
        <f t="shared" ref="J12" si="7">J11/J10</f>
        <v>0.62627737226277369</v>
      </c>
      <c r="K12" s="21">
        <f t="shared" ref="K12:N12" si="8">K11/K10</f>
        <v>0.62463343108504399</v>
      </c>
      <c r="L12" s="21">
        <f t="shared" si="8"/>
        <v>0.6325925925925926</v>
      </c>
      <c r="M12" s="21">
        <f t="shared" si="8"/>
        <v>0.63905325443786987</v>
      </c>
      <c r="N12" s="23">
        <f t="shared" si="8"/>
        <v>0.63235294117647056</v>
      </c>
    </row>
    <row r="13" spans="2:14" s="3" customFormat="1" ht="24" customHeight="1" thickBot="1" x14ac:dyDescent="0.25">
      <c r="B13" s="4"/>
    </row>
    <row r="14" spans="2:14" s="3" customFormat="1" ht="24" customHeight="1" x14ac:dyDescent="0.2">
      <c r="B14" s="16" t="s">
        <v>17</v>
      </c>
      <c r="C14" s="11">
        <f>C10+C6</f>
        <v>1683</v>
      </c>
      <c r="D14" s="12">
        <f t="shared" ref="D14:K14" si="9">D10+D6</f>
        <v>1621</v>
      </c>
      <c r="E14" s="12">
        <f t="shared" si="9"/>
        <v>1653</v>
      </c>
      <c r="F14" s="12">
        <f t="shared" si="9"/>
        <v>1734</v>
      </c>
      <c r="G14" s="12">
        <f t="shared" si="9"/>
        <v>1750</v>
      </c>
      <c r="H14" s="12">
        <f t="shared" si="9"/>
        <v>1764</v>
      </c>
      <c r="I14" s="12">
        <f t="shared" si="9"/>
        <v>1756</v>
      </c>
      <c r="J14" s="12">
        <f t="shared" si="9"/>
        <v>1744</v>
      </c>
      <c r="K14" s="12">
        <f t="shared" si="9"/>
        <v>1735</v>
      </c>
      <c r="L14" s="12">
        <f t="shared" ref="L14:M14" si="10">L10+L6</f>
        <v>1721</v>
      </c>
      <c r="M14" s="12">
        <f t="shared" si="10"/>
        <v>1721</v>
      </c>
      <c r="N14" s="13">
        <f t="shared" ref="N14" si="11">N10+N6</f>
        <v>1727</v>
      </c>
    </row>
    <row r="15" spans="2:14" s="3" customFormat="1" ht="24" customHeight="1" x14ac:dyDescent="0.2">
      <c r="B15" s="17" t="s">
        <v>18</v>
      </c>
      <c r="C15" s="14">
        <f>C11+C7</f>
        <v>1027</v>
      </c>
      <c r="D15" s="7">
        <f t="shared" ref="D15:K15" si="12">D11+D7</f>
        <v>1035</v>
      </c>
      <c r="E15" s="7">
        <f t="shared" si="12"/>
        <v>1036</v>
      </c>
      <c r="F15" s="7">
        <f t="shared" si="12"/>
        <v>1047</v>
      </c>
      <c r="G15" s="7">
        <f t="shared" si="12"/>
        <v>1053</v>
      </c>
      <c r="H15" s="7">
        <f t="shared" si="12"/>
        <v>1047</v>
      </c>
      <c r="I15" s="7">
        <f t="shared" si="12"/>
        <v>1049</v>
      </c>
      <c r="J15" s="7">
        <f t="shared" si="12"/>
        <v>1043</v>
      </c>
      <c r="K15" s="7">
        <f t="shared" si="12"/>
        <v>1036</v>
      </c>
      <c r="L15" s="7">
        <f t="shared" ref="L15:M15" si="13">L11+L7</f>
        <v>1041</v>
      </c>
      <c r="M15" s="7">
        <f t="shared" si="13"/>
        <v>1053</v>
      </c>
      <c r="N15" s="15">
        <f t="shared" ref="N15" si="14">N11+N7</f>
        <v>1053</v>
      </c>
    </row>
    <row r="16" spans="2:14" s="3" customFormat="1" ht="24" customHeight="1" thickBot="1" x14ac:dyDescent="0.25">
      <c r="B16" s="18" t="s">
        <v>14</v>
      </c>
      <c r="C16" s="20">
        <f>C15/C14</f>
        <v>0.61021984551396313</v>
      </c>
      <c r="D16" s="21">
        <f t="shared" ref="D16" si="15">D15/D14</f>
        <v>0.63849475632325725</v>
      </c>
      <c r="E16" s="21">
        <f t="shared" ref="E16" si="16">E15/E14</f>
        <v>0.62673926194797336</v>
      </c>
      <c r="F16" s="21">
        <f t="shared" ref="F16" si="17">F15/F14</f>
        <v>0.60380622837370246</v>
      </c>
      <c r="G16" s="21">
        <f t="shared" ref="G16" si="18">G15/G14</f>
        <v>0.60171428571428576</v>
      </c>
      <c r="H16" s="21">
        <f t="shared" ref="H16" si="19">H15/H14</f>
        <v>0.59353741496598644</v>
      </c>
      <c r="I16" s="21">
        <f t="shared" ref="I16" si="20">I15/I14</f>
        <v>0.59738041002277908</v>
      </c>
      <c r="J16" s="21">
        <f t="shared" ref="J16" si="21">J15/J14</f>
        <v>0.59805045871559637</v>
      </c>
      <c r="K16" s="21">
        <f t="shared" ref="K16:L16" si="22">K15/K14</f>
        <v>0.59711815561959658</v>
      </c>
      <c r="L16" s="21">
        <f t="shared" si="22"/>
        <v>0.60488088320743749</v>
      </c>
      <c r="M16" s="21">
        <f t="shared" ref="M16:N16" si="23">M15/M14</f>
        <v>0.61185357350377689</v>
      </c>
      <c r="N16" s="23">
        <f t="shared" si="23"/>
        <v>0.60972785176606836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FCC51-9998-EB4C-9132-B22634E939BC}">
  <dimension ref="B2:AB19"/>
  <sheetViews>
    <sheetView showGridLines="0" tabSelected="1" zoomScale="125" zoomScaleNormal="125" workbookViewId="0">
      <selection activeCell="AE19" sqref="AE19"/>
    </sheetView>
  </sheetViews>
  <sheetFormatPr baseColWidth="10" defaultColWidth="10.83203125" defaultRowHeight="19" x14ac:dyDescent="0.25"/>
  <cols>
    <col min="1" max="1" width="1.5" style="1" customWidth="1"/>
    <col min="2" max="2" width="30" style="19" customWidth="1"/>
    <col min="3" max="12" width="12.33203125" style="2" hidden="1" customWidth="1"/>
    <col min="13" max="26" width="12.33203125" style="2" customWidth="1"/>
    <col min="27" max="16384" width="10.83203125" style="1"/>
  </cols>
  <sheetData>
    <row r="2" spans="2:28" s="3" customFormat="1" ht="24" customHeight="1" x14ac:dyDescent="0.2">
      <c r="B2" s="41" t="s">
        <v>20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2:28" s="3" customFormat="1" ht="8" customHeight="1" x14ac:dyDescent="0.2"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8" s="5" customFormat="1" ht="24" customHeight="1" x14ac:dyDescent="0.2">
      <c r="B4" s="35"/>
      <c r="C4" s="24">
        <v>43466</v>
      </c>
      <c r="D4" s="24">
        <v>43497</v>
      </c>
      <c r="E4" s="24">
        <v>43525</v>
      </c>
      <c r="F4" s="24">
        <v>43556</v>
      </c>
      <c r="G4" s="24">
        <v>43586</v>
      </c>
      <c r="H4" s="24">
        <v>43617</v>
      </c>
      <c r="I4" s="24">
        <v>43647</v>
      </c>
      <c r="J4" s="24">
        <v>43678</v>
      </c>
      <c r="K4" s="24">
        <v>43709</v>
      </c>
      <c r="L4" s="24">
        <v>43739</v>
      </c>
      <c r="M4" s="24">
        <v>43770</v>
      </c>
      <c r="N4" s="24">
        <v>43800</v>
      </c>
      <c r="O4" s="24">
        <v>43831</v>
      </c>
      <c r="P4" s="24">
        <v>43862</v>
      </c>
      <c r="Q4" s="24">
        <v>43891</v>
      </c>
      <c r="R4" s="24">
        <v>43922</v>
      </c>
      <c r="S4" s="24">
        <v>43952</v>
      </c>
      <c r="T4" s="24">
        <v>43983</v>
      </c>
      <c r="U4" s="24">
        <v>44013</v>
      </c>
      <c r="V4" s="24">
        <v>44044</v>
      </c>
      <c r="W4" s="24">
        <v>44075</v>
      </c>
      <c r="X4" s="24">
        <v>44105</v>
      </c>
      <c r="Y4" s="24">
        <v>44136</v>
      </c>
      <c r="Z4" s="58">
        <v>44166</v>
      </c>
    </row>
    <row r="5" spans="2:28" s="5" customFormat="1" ht="9" customHeight="1" x14ac:dyDescent="0.2">
      <c r="B5" s="28"/>
      <c r="C5" s="34"/>
      <c r="D5" s="36"/>
      <c r="E5" s="34"/>
      <c r="F5" s="36"/>
      <c r="G5" s="34"/>
      <c r="H5" s="36"/>
      <c r="I5" s="34"/>
      <c r="J5" s="36"/>
      <c r="K5" s="34"/>
      <c r="L5" s="36"/>
      <c r="M5" s="34"/>
      <c r="N5" s="36"/>
      <c r="O5" s="34"/>
      <c r="P5" s="36"/>
      <c r="Q5" s="42"/>
      <c r="R5" s="36"/>
      <c r="S5" s="42"/>
      <c r="T5" s="36"/>
      <c r="U5" s="42"/>
      <c r="V5" s="36"/>
      <c r="W5" s="42"/>
      <c r="X5" s="36"/>
      <c r="Y5" s="42"/>
      <c r="Z5" s="64"/>
    </row>
    <row r="6" spans="2:28" s="3" customFormat="1" ht="24" customHeight="1" x14ac:dyDescent="0.2">
      <c r="B6" s="28" t="s">
        <v>12</v>
      </c>
      <c r="C6" s="25">
        <v>1023</v>
      </c>
      <c r="D6" s="37">
        <v>1023</v>
      </c>
      <c r="E6" s="25">
        <v>1041</v>
      </c>
      <c r="F6" s="37">
        <v>1047</v>
      </c>
      <c r="G6" s="25">
        <v>1056</v>
      </c>
      <c r="H6" s="37">
        <v>1068</v>
      </c>
      <c r="I6" s="25">
        <v>1063</v>
      </c>
      <c r="J6" s="37">
        <v>1059</v>
      </c>
      <c r="K6" s="25">
        <v>1053</v>
      </c>
      <c r="L6" s="37">
        <v>1046</v>
      </c>
      <c r="M6" s="25">
        <v>1045</v>
      </c>
      <c r="N6" s="37">
        <v>1047</v>
      </c>
      <c r="O6" s="25">
        <v>1051</v>
      </c>
      <c r="P6" s="37">
        <v>1059</v>
      </c>
      <c r="Q6" s="43">
        <v>1050</v>
      </c>
      <c r="R6" s="37">
        <v>1054</v>
      </c>
      <c r="S6" s="43">
        <v>1048</v>
      </c>
      <c r="T6" s="37">
        <v>1050</v>
      </c>
      <c r="U6" s="43">
        <v>1053</v>
      </c>
      <c r="V6" s="37">
        <v>1054</v>
      </c>
      <c r="W6" s="43">
        <v>1065</v>
      </c>
      <c r="X6" s="37">
        <v>1067</v>
      </c>
      <c r="Y6" s="43">
        <v>1076</v>
      </c>
      <c r="Z6" s="65">
        <v>1077</v>
      </c>
      <c r="AB6" s="71">
        <f>(Z6-N6)/N6</f>
        <v>2.865329512893983E-2</v>
      </c>
    </row>
    <row r="7" spans="2:28" s="3" customFormat="1" ht="24" customHeight="1" x14ac:dyDescent="0.2">
      <c r="B7" s="28" t="s">
        <v>13</v>
      </c>
      <c r="C7" s="25">
        <v>600</v>
      </c>
      <c r="D7" s="37">
        <v>603</v>
      </c>
      <c r="E7" s="25">
        <v>603</v>
      </c>
      <c r="F7" s="37">
        <v>609</v>
      </c>
      <c r="G7" s="25">
        <v>613</v>
      </c>
      <c r="H7" s="37">
        <v>611</v>
      </c>
      <c r="I7" s="25">
        <v>615</v>
      </c>
      <c r="J7" s="37">
        <v>614</v>
      </c>
      <c r="K7" s="25">
        <v>610</v>
      </c>
      <c r="L7" s="37">
        <v>614</v>
      </c>
      <c r="M7" s="25">
        <v>621</v>
      </c>
      <c r="N7" s="37">
        <v>623</v>
      </c>
      <c r="O7" s="25">
        <v>627</v>
      </c>
      <c r="P7" s="37">
        <v>633</v>
      </c>
      <c r="Q7" s="43">
        <v>629</v>
      </c>
      <c r="R7" s="37">
        <v>636</v>
      </c>
      <c r="S7" s="43">
        <v>626</v>
      </c>
      <c r="T7" s="37">
        <v>616</v>
      </c>
      <c r="U7" s="43">
        <v>607</v>
      </c>
      <c r="V7" s="37">
        <v>608</v>
      </c>
      <c r="W7" s="43">
        <v>607</v>
      </c>
      <c r="X7" s="37">
        <v>606</v>
      </c>
      <c r="Y7" s="43">
        <v>603</v>
      </c>
      <c r="Z7" s="65">
        <v>600</v>
      </c>
      <c r="AB7" s="72">
        <f>(Z7-N7)/N7</f>
        <v>-3.691813804173355E-2</v>
      </c>
    </row>
    <row r="8" spans="2:28" s="27" customFormat="1" ht="24" customHeight="1" x14ac:dyDescent="0.2">
      <c r="B8" s="29" t="s">
        <v>14</v>
      </c>
      <c r="C8" s="26">
        <f>C7/C6</f>
        <v>0.5865102639296188</v>
      </c>
      <c r="D8" s="38">
        <f t="shared" ref="D8:N8" si="0">D7/D6</f>
        <v>0.58944281524926689</v>
      </c>
      <c r="E8" s="26">
        <f t="shared" si="0"/>
        <v>0.57925072046109505</v>
      </c>
      <c r="F8" s="38">
        <f t="shared" si="0"/>
        <v>0.58166189111747846</v>
      </c>
      <c r="G8" s="26">
        <f t="shared" si="0"/>
        <v>0.5804924242424242</v>
      </c>
      <c r="H8" s="38">
        <f t="shared" si="0"/>
        <v>0.57209737827715357</v>
      </c>
      <c r="I8" s="26">
        <f t="shared" si="0"/>
        <v>0.5785512699905927</v>
      </c>
      <c r="J8" s="38">
        <f t="shared" si="0"/>
        <v>0.57979225684608116</v>
      </c>
      <c r="K8" s="26">
        <f t="shared" si="0"/>
        <v>0.57929724596391263</v>
      </c>
      <c r="L8" s="38">
        <f t="shared" si="0"/>
        <v>0.5869980879541109</v>
      </c>
      <c r="M8" s="26">
        <f t="shared" si="0"/>
        <v>0.5942583732057416</v>
      </c>
      <c r="N8" s="38">
        <f t="shared" si="0"/>
        <v>0.59503342884431709</v>
      </c>
      <c r="O8" s="26">
        <f t="shared" ref="O8:R8" si="1">O7/O6</f>
        <v>0.59657469077069458</v>
      </c>
      <c r="P8" s="38">
        <f t="shared" si="1"/>
        <v>0.59773371104815864</v>
      </c>
      <c r="Q8" s="44">
        <f t="shared" si="1"/>
        <v>0.59904761904761905</v>
      </c>
      <c r="R8" s="38">
        <f t="shared" si="1"/>
        <v>0.603415559772296</v>
      </c>
      <c r="S8" s="44">
        <f t="shared" ref="S8:V8" si="2">S7/S6</f>
        <v>0.59732824427480913</v>
      </c>
      <c r="T8" s="38">
        <f t="shared" ref="T8" si="3">T7/T6</f>
        <v>0.58666666666666667</v>
      </c>
      <c r="U8" s="44">
        <f t="shared" si="2"/>
        <v>0.57644824311490983</v>
      </c>
      <c r="V8" s="38">
        <f t="shared" si="2"/>
        <v>0.57685009487666039</v>
      </c>
      <c r="W8" s="44">
        <f t="shared" ref="W8:X8" si="4">W7/W6</f>
        <v>0.56995305164319254</v>
      </c>
      <c r="X8" s="38">
        <f t="shared" si="4"/>
        <v>0.56794751640112462</v>
      </c>
      <c r="Y8" s="44">
        <f t="shared" ref="Y8:Z8" si="5">Y7/Y6</f>
        <v>0.56040892193308545</v>
      </c>
      <c r="Z8" s="66">
        <f t="shared" si="5"/>
        <v>0.55710306406685239</v>
      </c>
    </row>
    <row r="9" spans="2:28" s="3" customFormat="1" ht="10" customHeight="1" x14ac:dyDescent="0.2">
      <c r="B9" s="33"/>
      <c r="C9" s="32"/>
      <c r="D9" s="39"/>
      <c r="E9" s="32"/>
      <c r="F9" s="39"/>
      <c r="G9" s="32"/>
      <c r="H9" s="39"/>
      <c r="I9" s="32"/>
      <c r="J9" s="39"/>
      <c r="K9" s="32"/>
      <c r="L9" s="39"/>
      <c r="M9" s="32"/>
      <c r="N9" s="39"/>
      <c r="O9" s="32"/>
      <c r="P9" s="39"/>
      <c r="Q9" s="45"/>
      <c r="R9" s="39"/>
      <c r="S9" s="45"/>
      <c r="T9" s="39"/>
      <c r="U9" s="45"/>
      <c r="V9" s="39"/>
      <c r="W9" s="45"/>
      <c r="X9" s="39"/>
      <c r="Y9" s="45"/>
      <c r="Z9" s="67"/>
    </row>
    <row r="10" spans="2:28" s="3" customFormat="1" ht="24" customHeight="1" x14ac:dyDescent="0.2">
      <c r="B10" s="28" t="s">
        <v>15</v>
      </c>
      <c r="C10" s="25">
        <v>660</v>
      </c>
      <c r="D10" s="37">
        <v>598</v>
      </c>
      <c r="E10" s="25">
        <v>612</v>
      </c>
      <c r="F10" s="37">
        <v>687</v>
      </c>
      <c r="G10" s="25">
        <v>694</v>
      </c>
      <c r="H10" s="37">
        <v>696</v>
      </c>
      <c r="I10" s="25">
        <v>693</v>
      </c>
      <c r="J10" s="37">
        <v>685</v>
      </c>
      <c r="K10" s="25">
        <v>682</v>
      </c>
      <c r="L10" s="37">
        <v>675</v>
      </c>
      <c r="M10" s="25">
        <v>676</v>
      </c>
      <c r="N10" s="37">
        <v>680</v>
      </c>
      <c r="O10" s="25">
        <f>667+7</f>
        <v>674</v>
      </c>
      <c r="P10" s="37">
        <v>678</v>
      </c>
      <c r="Q10" s="43">
        <v>675</v>
      </c>
      <c r="R10" s="37">
        <v>675</v>
      </c>
      <c r="S10" s="43">
        <v>673</v>
      </c>
      <c r="T10" s="37">
        <v>672</v>
      </c>
      <c r="U10" s="43">
        <v>677</v>
      </c>
      <c r="V10" s="37">
        <v>664</v>
      </c>
      <c r="W10" s="43">
        <v>677</v>
      </c>
      <c r="X10" s="37">
        <v>669</v>
      </c>
      <c r="Y10" s="43">
        <v>675</v>
      </c>
      <c r="Z10" s="65">
        <v>673</v>
      </c>
      <c r="AB10" s="71">
        <f>(Z10-N10)/N10</f>
        <v>-1.0294117647058823E-2</v>
      </c>
    </row>
    <row r="11" spans="2:28" s="3" customFormat="1" ht="24" customHeight="1" x14ac:dyDescent="0.2">
      <c r="B11" s="28" t="s">
        <v>16</v>
      </c>
      <c r="C11" s="25">
        <v>427</v>
      </c>
      <c r="D11" s="37">
        <v>432</v>
      </c>
      <c r="E11" s="25">
        <v>433</v>
      </c>
      <c r="F11" s="37">
        <v>438</v>
      </c>
      <c r="G11" s="25">
        <v>440</v>
      </c>
      <c r="H11" s="37">
        <v>436</v>
      </c>
      <c r="I11" s="25">
        <v>434</v>
      </c>
      <c r="J11" s="37">
        <v>429</v>
      </c>
      <c r="K11" s="25">
        <v>426</v>
      </c>
      <c r="L11" s="37">
        <v>427</v>
      </c>
      <c r="M11" s="25">
        <v>432</v>
      </c>
      <c r="N11" s="37">
        <v>430</v>
      </c>
      <c r="O11" s="25">
        <v>429</v>
      </c>
      <c r="P11" s="37">
        <v>436</v>
      </c>
      <c r="Q11" s="43">
        <v>435</v>
      </c>
      <c r="R11" s="37">
        <v>444</v>
      </c>
      <c r="S11" s="43">
        <v>433</v>
      </c>
      <c r="T11" s="37">
        <v>425</v>
      </c>
      <c r="U11" s="43">
        <v>421</v>
      </c>
      <c r="V11" s="37">
        <v>418</v>
      </c>
      <c r="W11" s="43">
        <v>417</v>
      </c>
      <c r="X11" s="37">
        <v>412</v>
      </c>
      <c r="Y11" s="43">
        <v>413</v>
      </c>
      <c r="Z11" s="65">
        <v>412</v>
      </c>
      <c r="AB11" s="72">
        <f>(Z11-N11)/N11</f>
        <v>-4.1860465116279069E-2</v>
      </c>
    </row>
    <row r="12" spans="2:28" s="27" customFormat="1" ht="24" customHeight="1" x14ac:dyDescent="0.2">
      <c r="B12" s="29" t="s">
        <v>14</v>
      </c>
      <c r="C12" s="26">
        <f>C11/C10</f>
        <v>0.64696969696969697</v>
      </c>
      <c r="D12" s="38">
        <f t="shared" ref="D12:N12" si="6">D11/D10</f>
        <v>0.72240802675585281</v>
      </c>
      <c r="E12" s="26">
        <f t="shared" si="6"/>
        <v>0.70751633986928109</v>
      </c>
      <c r="F12" s="38">
        <f t="shared" si="6"/>
        <v>0.63755458515283847</v>
      </c>
      <c r="G12" s="26">
        <f t="shared" si="6"/>
        <v>0.63400576368876083</v>
      </c>
      <c r="H12" s="38">
        <f t="shared" si="6"/>
        <v>0.62643678160919536</v>
      </c>
      <c r="I12" s="26">
        <f t="shared" si="6"/>
        <v>0.6262626262626263</v>
      </c>
      <c r="J12" s="38">
        <f t="shared" si="6"/>
        <v>0.62627737226277369</v>
      </c>
      <c r="K12" s="26">
        <f t="shared" si="6"/>
        <v>0.62463343108504399</v>
      </c>
      <c r="L12" s="38">
        <f t="shared" si="6"/>
        <v>0.6325925925925926</v>
      </c>
      <c r="M12" s="26">
        <f t="shared" si="6"/>
        <v>0.63905325443786987</v>
      </c>
      <c r="N12" s="38">
        <f t="shared" si="6"/>
        <v>0.63235294117647056</v>
      </c>
      <c r="O12" s="26">
        <f t="shared" ref="O12:R12" si="7">O11/O10</f>
        <v>0.63649851632047483</v>
      </c>
      <c r="P12" s="38">
        <f t="shared" si="7"/>
        <v>0.64306784660766958</v>
      </c>
      <c r="Q12" s="44">
        <f t="shared" si="7"/>
        <v>0.64444444444444449</v>
      </c>
      <c r="R12" s="38">
        <f t="shared" si="7"/>
        <v>0.65777777777777779</v>
      </c>
      <c r="S12" s="44">
        <f t="shared" ref="S12:V12" si="8">S11/S10</f>
        <v>0.64338781575037152</v>
      </c>
      <c r="T12" s="38">
        <f t="shared" ref="T12" si="9">T11/T10</f>
        <v>0.63244047619047616</v>
      </c>
      <c r="U12" s="44">
        <f t="shared" si="8"/>
        <v>0.62186115214180204</v>
      </c>
      <c r="V12" s="38">
        <f t="shared" si="8"/>
        <v>0.62951807228915657</v>
      </c>
      <c r="W12" s="44">
        <f>W11/W10</f>
        <v>0.61595273264401773</v>
      </c>
      <c r="X12" s="38">
        <f>X11/X10</f>
        <v>0.61584454409566514</v>
      </c>
      <c r="Y12" s="44">
        <f>Y11/Y10</f>
        <v>0.61185185185185187</v>
      </c>
      <c r="Z12" s="66">
        <f>Z11/Z10</f>
        <v>0.61218424962852902</v>
      </c>
    </row>
    <row r="13" spans="2:28" s="3" customFormat="1" ht="9" customHeight="1" x14ac:dyDescent="0.2">
      <c r="B13" s="33"/>
      <c r="C13" s="32"/>
      <c r="D13" s="39"/>
      <c r="E13" s="32"/>
      <c r="F13" s="39"/>
      <c r="G13" s="32"/>
      <c r="H13" s="39"/>
      <c r="I13" s="32"/>
      <c r="J13" s="39"/>
      <c r="K13" s="32"/>
      <c r="L13" s="39"/>
      <c r="M13" s="32"/>
      <c r="N13" s="39"/>
      <c r="O13" s="32"/>
      <c r="P13" s="39"/>
      <c r="Q13" s="45"/>
      <c r="R13" s="39"/>
      <c r="S13" s="45"/>
      <c r="T13" s="39"/>
      <c r="U13" s="45"/>
      <c r="V13" s="39"/>
      <c r="W13" s="45"/>
      <c r="X13" s="39"/>
      <c r="Y13" s="45"/>
      <c r="Z13" s="67"/>
    </row>
    <row r="14" spans="2:28" s="3" customFormat="1" ht="24" customHeight="1" x14ac:dyDescent="0.2">
      <c r="B14" s="28" t="s">
        <v>17</v>
      </c>
      <c r="C14" s="25">
        <f>C10+C6</f>
        <v>1683</v>
      </c>
      <c r="D14" s="37">
        <f t="shared" ref="D14:N15" si="10">D10+D6</f>
        <v>1621</v>
      </c>
      <c r="E14" s="25">
        <f t="shared" si="10"/>
        <v>1653</v>
      </c>
      <c r="F14" s="37">
        <f t="shared" si="10"/>
        <v>1734</v>
      </c>
      <c r="G14" s="25">
        <f t="shared" si="10"/>
        <v>1750</v>
      </c>
      <c r="H14" s="37">
        <f t="shared" si="10"/>
        <v>1764</v>
      </c>
      <c r="I14" s="25">
        <f t="shared" si="10"/>
        <v>1756</v>
      </c>
      <c r="J14" s="37">
        <f t="shared" si="10"/>
        <v>1744</v>
      </c>
      <c r="K14" s="25">
        <f t="shared" si="10"/>
        <v>1735</v>
      </c>
      <c r="L14" s="37">
        <f t="shared" si="10"/>
        <v>1721</v>
      </c>
      <c r="M14" s="25">
        <f t="shared" si="10"/>
        <v>1721</v>
      </c>
      <c r="N14" s="37">
        <f t="shared" si="10"/>
        <v>1727</v>
      </c>
      <c r="O14" s="25">
        <f t="shared" ref="O14" si="11">O10+O6</f>
        <v>1725</v>
      </c>
      <c r="P14" s="37">
        <f t="shared" ref="P14:R14" si="12">P10+P6</f>
        <v>1737</v>
      </c>
      <c r="Q14" s="43">
        <f t="shared" si="12"/>
        <v>1725</v>
      </c>
      <c r="R14" s="37">
        <f t="shared" si="12"/>
        <v>1729</v>
      </c>
      <c r="S14" s="43">
        <f t="shared" ref="S14:U14" si="13">S10+S6</f>
        <v>1721</v>
      </c>
      <c r="T14" s="37">
        <f t="shared" ref="T14" si="14">T10+T6</f>
        <v>1722</v>
      </c>
      <c r="U14" s="43">
        <f t="shared" si="13"/>
        <v>1730</v>
      </c>
      <c r="V14" s="37">
        <f t="shared" ref="V14" si="15">V10+V6</f>
        <v>1718</v>
      </c>
      <c r="W14" s="43">
        <f>W10+W6</f>
        <v>1742</v>
      </c>
      <c r="X14" s="37">
        <f>X10+X6</f>
        <v>1736</v>
      </c>
      <c r="Y14" s="43">
        <f>Y10+Y6</f>
        <v>1751</v>
      </c>
      <c r="Z14" s="65">
        <f>Z10+Z6</f>
        <v>1750</v>
      </c>
      <c r="AB14" s="71">
        <f>(Z14-N14)/N14</f>
        <v>1.3317892298784018E-2</v>
      </c>
    </row>
    <row r="15" spans="2:28" s="3" customFormat="1" ht="24" customHeight="1" x14ac:dyDescent="0.2">
      <c r="B15" s="28" t="s">
        <v>18</v>
      </c>
      <c r="C15" s="25">
        <f>C11+C7</f>
        <v>1027</v>
      </c>
      <c r="D15" s="37">
        <f t="shared" si="10"/>
        <v>1035</v>
      </c>
      <c r="E15" s="25">
        <f t="shared" si="10"/>
        <v>1036</v>
      </c>
      <c r="F15" s="37">
        <f t="shared" si="10"/>
        <v>1047</v>
      </c>
      <c r="G15" s="25">
        <f t="shared" si="10"/>
        <v>1053</v>
      </c>
      <c r="H15" s="37">
        <f t="shared" si="10"/>
        <v>1047</v>
      </c>
      <c r="I15" s="25">
        <f t="shared" si="10"/>
        <v>1049</v>
      </c>
      <c r="J15" s="37">
        <f t="shared" si="10"/>
        <v>1043</v>
      </c>
      <c r="K15" s="25">
        <f t="shared" si="10"/>
        <v>1036</v>
      </c>
      <c r="L15" s="37">
        <f t="shared" si="10"/>
        <v>1041</v>
      </c>
      <c r="M15" s="25">
        <f t="shared" si="10"/>
        <v>1053</v>
      </c>
      <c r="N15" s="37">
        <f t="shared" si="10"/>
        <v>1053</v>
      </c>
      <c r="O15" s="25">
        <f>O11+O7</f>
        <v>1056</v>
      </c>
      <c r="P15" s="37">
        <f>P11+P7</f>
        <v>1069</v>
      </c>
      <c r="Q15" s="43">
        <f t="shared" ref="Q15" si="16">Q11+Q7</f>
        <v>1064</v>
      </c>
      <c r="R15" s="37">
        <f t="shared" ref="R15" si="17">R11+R7</f>
        <v>1080</v>
      </c>
      <c r="S15" s="43">
        <f t="shared" ref="S15:U15" si="18">S11+S7</f>
        <v>1059</v>
      </c>
      <c r="T15" s="37">
        <f t="shared" ref="T15" si="19">T11+T7</f>
        <v>1041</v>
      </c>
      <c r="U15" s="43">
        <f t="shared" si="18"/>
        <v>1028</v>
      </c>
      <c r="V15" s="37">
        <f t="shared" ref="V15:W15" si="20">V11+V7</f>
        <v>1026</v>
      </c>
      <c r="W15" s="43">
        <f t="shared" si="20"/>
        <v>1024</v>
      </c>
      <c r="X15" s="37">
        <f t="shared" ref="X15:Y15" si="21">X11+X7</f>
        <v>1018</v>
      </c>
      <c r="Y15" s="43">
        <f t="shared" si="21"/>
        <v>1016</v>
      </c>
      <c r="Z15" s="65">
        <f t="shared" ref="Z15" si="22">Z11+Z7</f>
        <v>1012</v>
      </c>
      <c r="AB15" s="72">
        <f>(Z15-N15)/N15</f>
        <v>-3.8936372269705602E-2</v>
      </c>
    </row>
    <row r="16" spans="2:28" s="27" customFormat="1" ht="24" customHeight="1" x14ac:dyDescent="0.2">
      <c r="B16" s="30" t="s">
        <v>14</v>
      </c>
      <c r="C16" s="31">
        <f>C15/C14</f>
        <v>0.61021984551396313</v>
      </c>
      <c r="D16" s="40">
        <f t="shared" ref="D16:N16" si="23">D15/D14</f>
        <v>0.63849475632325725</v>
      </c>
      <c r="E16" s="31">
        <f t="shared" si="23"/>
        <v>0.62673926194797336</v>
      </c>
      <c r="F16" s="40">
        <f t="shared" si="23"/>
        <v>0.60380622837370246</v>
      </c>
      <c r="G16" s="31">
        <f t="shared" si="23"/>
        <v>0.60171428571428576</v>
      </c>
      <c r="H16" s="40">
        <f t="shared" si="23"/>
        <v>0.59353741496598644</v>
      </c>
      <c r="I16" s="31">
        <f t="shared" si="23"/>
        <v>0.59738041002277908</v>
      </c>
      <c r="J16" s="40">
        <f t="shared" si="23"/>
        <v>0.59805045871559637</v>
      </c>
      <c r="K16" s="31">
        <f t="shared" si="23"/>
        <v>0.59711815561959658</v>
      </c>
      <c r="L16" s="40">
        <f t="shared" si="23"/>
        <v>0.60488088320743749</v>
      </c>
      <c r="M16" s="31">
        <f t="shared" si="23"/>
        <v>0.61185357350377689</v>
      </c>
      <c r="N16" s="40">
        <f t="shared" si="23"/>
        <v>0.60972785176606836</v>
      </c>
      <c r="O16" s="31">
        <f t="shared" ref="O16:P16" si="24">O15/O14</f>
        <v>0.61217391304347823</v>
      </c>
      <c r="P16" s="40">
        <f t="shared" si="24"/>
        <v>0.61542890040299369</v>
      </c>
      <c r="Q16" s="46">
        <f t="shared" ref="Q16:R16" si="25">Q15/Q14</f>
        <v>0.61681159420289855</v>
      </c>
      <c r="R16" s="40">
        <f t="shared" si="25"/>
        <v>0.62463851937536152</v>
      </c>
      <c r="S16" s="46">
        <f t="shared" ref="S16:U16" si="26">S15/S14</f>
        <v>0.61533991865194659</v>
      </c>
      <c r="T16" s="40">
        <f t="shared" ref="T16" si="27">T15/T14</f>
        <v>0.60452961672473871</v>
      </c>
      <c r="U16" s="46">
        <f t="shared" si="26"/>
        <v>0.59421965317919079</v>
      </c>
      <c r="V16" s="40">
        <f t="shared" ref="V16:W16" si="28">V15/V14</f>
        <v>0.59720605355064027</v>
      </c>
      <c r="W16" s="46">
        <f t="shared" si="28"/>
        <v>0.58783008036739381</v>
      </c>
      <c r="X16" s="40">
        <f t="shared" ref="X16:Y16" si="29">X15/X14</f>
        <v>0.58640552995391704</v>
      </c>
      <c r="Y16" s="46">
        <f t="shared" si="29"/>
        <v>0.58023986293546548</v>
      </c>
      <c r="Z16" s="68">
        <f t="shared" ref="Z16" si="30">Z15/Z14</f>
        <v>0.57828571428571429</v>
      </c>
    </row>
    <row r="17" spans="2:26" x14ac:dyDescent="0.25">
      <c r="T17" s="55"/>
      <c r="V17" s="55"/>
      <c r="W17" s="59"/>
      <c r="Y17" s="60"/>
    </row>
    <row r="18" spans="2:26" x14ac:dyDescent="0.25">
      <c r="B18" s="51" t="s">
        <v>21</v>
      </c>
      <c r="C18" s="32"/>
      <c r="D18" s="52">
        <f t="shared" ref="D18:P18" si="31">(D14-C14)/C14</f>
        <v>-3.6838978015448602E-2</v>
      </c>
      <c r="E18" s="53">
        <f t="shared" si="31"/>
        <v>1.9740900678593461E-2</v>
      </c>
      <c r="F18" s="52">
        <f t="shared" si="31"/>
        <v>4.9001814882032667E-2</v>
      </c>
      <c r="G18" s="53">
        <f t="shared" si="31"/>
        <v>9.22722029988466E-3</v>
      </c>
      <c r="H18" s="52">
        <f t="shared" si="31"/>
        <v>8.0000000000000002E-3</v>
      </c>
      <c r="I18" s="53">
        <f t="shared" si="31"/>
        <v>-4.5351473922902496E-3</v>
      </c>
      <c r="J18" s="52">
        <f t="shared" si="31"/>
        <v>-6.8337129840546698E-3</v>
      </c>
      <c r="K18" s="53">
        <f t="shared" si="31"/>
        <v>-5.1605504587155966E-3</v>
      </c>
      <c r="L18" s="52">
        <f t="shared" si="31"/>
        <v>-8.0691642651296823E-3</v>
      </c>
      <c r="M18" s="53">
        <f t="shared" si="31"/>
        <v>0</v>
      </c>
      <c r="N18" s="52">
        <f t="shared" si="31"/>
        <v>3.4863451481696689E-3</v>
      </c>
      <c r="O18" s="63">
        <f t="shared" si="31"/>
        <v>-1.1580775911986102E-3</v>
      </c>
      <c r="P18" s="52">
        <f t="shared" si="31"/>
        <v>6.956521739130435E-3</v>
      </c>
      <c r="Q18" s="62">
        <f t="shared" ref="Q18:V18" si="32">(Q14-P14)/P14</f>
        <v>-6.9084628670120895E-3</v>
      </c>
      <c r="R18" s="52">
        <f t="shared" si="32"/>
        <v>2.3188405797101449E-3</v>
      </c>
      <c r="S18" s="62">
        <f t="shared" si="32"/>
        <v>-4.6269519953730477E-3</v>
      </c>
      <c r="T18" s="52">
        <f t="shared" si="32"/>
        <v>5.8105752469494478E-4</v>
      </c>
      <c r="U18" s="54">
        <f t="shared" si="32"/>
        <v>4.6457607433217189E-3</v>
      </c>
      <c r="V18" s="61">
        <f t="shared" si="32"/>
        <v>-6.9364161849710983E-3</v>
      </c>
      <c r="W18" s="54">
        <f t="shared" ref="W18:Z18" si="33">(W14-V14)/V14</f>
        <v>1.3969732246798603E-2</v>
      </c>
      <c r="X18" s="61">
        <f t="shared" si="33"/>
        <v>-3.4443168771526979E-3</v>
      </c>
      <c r="Y18" s="54">
        <f t="shared" si="33"/>
        <v>8.6405529953917058E-3</v>
      </c>
      <c r="Z18" s="69">
        <f>(Z14-Y14)/Y14</f>
        <v>-5.7110222729868647E-4</v>
      </c>
    </row>
    <row r="19" spans="2:26" x14ac:dyDescent="0.25">
      <c r="B19" s="47" t="s">
        <v>22</v>
      </c>
      <c r="C19" s="48"/>
      <c r="D19" s="49">
        <f t="shared" ref="D19:R19" si="34">(D15-C15)/C15</f>
        <v>7.7896786757546254E-3</v>
      </c>
      <c r="E19" s="50">
        <f t="shared" si="34"/>
        <v>9.6618357487922703E-4</v>
      </c>
      <c r="F19" s="49">
        <f t="shared" si="34"/>
        <v>1.0617760617760617E-2</v>
      </c>
      <c r="G19" s="50">
        <f t="shared" si="34"/>
        <v>5.7306590257879654E-3</v>
      </c>
      <c r="H19" s="57">
        <f t="shared" si="34"/>
        <v>-5.6980056980056983E-3</v>
      </c>
      <c r="I19" s="50">
        <f t="shared" si="34"/>
        <v>1.9102196752626551E-3</v>
      </c>
      <c r="J19" s="57">
        <f t="shared" si="34"/>
        <v>-5.7197330791229741E-3</v>
      </c>
      <c r="K19" s="56">
        <f t="shared" si="34"/>
        <v>-6.7114093959731542E-3</v>
      </c>
      <c r="L19" s="49">
        <f t="shared" si="34"/>
        <v>4.8262548262548262E-3</v>
      </c>
      <c r="M19" s="50">
        <f t="shared" si="34"/>
        <v>1.1527377521613832E-2</v>
      </c>
      <c r="N19" s="49">
        <f t="shared" si="34"/>
        <v>0</v>
      </c>
      <c r="O19" s="50">
        <f t="shared" si="34"/>
        <v>2.8490028490028491E-3</v>
      </c>
      <c r="P19" s="49">
        <f t="shared" si="34"/>
        <v>1.231060606060606E-2</v>
      </c>
      <c r="Q19" s="56">
        <f t="shared" si="34"/>
        <v>-4.6772684752104769E-3</v>
      </c>
      <c r="R19" s="49">
        <f t="shared" si="34"/>
        <v>1.5037593984962405E-2</v>
      </c>
      <c r="S19" s="56">
        <f t="shared" ref="S19:Z19" si="35">(S15-R15)/R15</f>
        <v>-1.9444444444444445E-2</v>
      </c>
      <c r="T19" s="57">
        <f t="shared" si="35"/>
        <v>-1.69971671388102E-2</v>
      </c>
      <c r="U19" s="56">
        <f t="shared" si="35"/>
        <v>-1.2487992315081652E-2</v>
      </c>
      <c r="V19" s="57">
        <f t="shared" si="35"/>
        <v>-1.9455252918287938E-3</v>
      </c>
      <c r="W19" s="56">
        <f t="shared" si="35"/>
        <v>-1.9493177387914229E-3</v>
      </c>
      <c r="X19" s="57">
        <f t="shared" si="35"/>
        <v>-5.859375E-3</v>
      </c>
      <c r="Y19" s="56">
        <f t="shared" ref="Y19" si="36">(Y15-X15)/X15</f>
        <v>-1.9646365422396855E-3</v>
      </c>
      <c r="Z19" s="70">
        <f>(Z15-Y15)/Y15</f>
        <v>-3.937007874015748E-3</v>
      </c>
    </row>
  </sheetData>
  <phoneticPr fontId="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CBB20-20C7-A74A-A5D0-F09088A739FF}">
  <dimension ref="B2:N16"/>
  <sheetViews>
    <sheetView showGridLines="0" topLeftCell="A3" zoomScale="150" zoomScaleNormal="150" workbookViewId="0">
      <selection activeCell="B4" sqref="B4"/>
    </sheetView>
  </sheetViews>
  <sheetFormatPr baseColWidth="10" defaultColWidth="10.83203125" defaultRowHeight="19" x14ac:dyDescent="0.25"/>
  <cols>
    <col min="1" max="1" width="1.5" style="1" customWidth="1"/>
    <col min="2" max="2" width="30" style="19" customWidth="1"/>
    <col min="3" max="14" width="10.83203125" style="2"/>
    <col min="15" max="16384" width="10.83203125" style="1"/>
  </cols>
  <sheetData>
    <row r="2" spans="2:14" s="3" customFormat="1" ht="24" customHeight="1" x14ac:dyDescent="0.2">
      <c r="B2" s="22" t="s">
        <v>19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s="3" customFormat="1" ht="24" customHeight="1" thickBot="1" x14ac:dyDescent="0.25"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2:14" s="5" customFormat="1" ht="24" customHeight="1" thickBot="1" x14ac:dyDescent="0.25">
      <c r="B4" s="6"/>
      <c r="C4" s="8" t="s">
        <v>0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9" t="s">
        <v>8</v>
      </c>
      <c r="L4" s="9" t="s">
        <v>9</v>
      </c>
      <c r="M4" s="9" t="s">
        <v>10</v>
      </c>
      <c r="N4" s="10" t="s">
        <v>11</v>
      </c>
    </row>
    <row r="5" spans="2:14" s="5" customFormat="1" ht="24" customHeight="1" thickBot="1" x14ac:dyDescent="0.25">
      <c r="B5" s="6"/>
    </row>
    <row r="6" spans="2:14" s="3" customFormat="1" ht="24" customHeight="1" x14ac:dyDescent="0.2">
      <c r="B6" s="16" t="s">
        <v>12</v>
      </c>
      <c r="C6" s="11">
        <v>1023</v>
      </c>
      <c r="D6" s="12">
        <v>1023</v>
      </c>
      <c r="E6" s="12">
        <v>1041</v>
      </c>
      <c r="F6" s="12">
        <v>1047</v>
      </c>
      <c r="G6" s="12">
        <v>1056</v>
      </c>
      <c r="H6" s="12">
        <v>1068</v>
      </c>
      <c r="I6" s="12">
        <v>1063</v>
      </c>
      <c r="J6" s="12">
        <v>1059</v>
      </c>
      <c r="K6" s="12">
        <v>1053</v>
      </c>
      <c r="L6" s="12">
        <v>1046</v>
      </c>
      <c r="M6" s="12">
        <v>1045</v>
      </c>
      <c r="N6" s="13">
        <v>1047</v>
      </c>
    </row>
    <row r="7" spans="2:14" s="3" customFormat="1" ht="24" customHeight="1" x14ac:dyDescent="0.2">
      <c r="B7" s="17" t="s">
        <v>13</v>
      </c>
      <c r="C7" s="14">
        <v>600</v>
      </c>
      <c r="D7" s="7">
        <v>603</v>
      </c>
      <c r="E7" s="7">
        <v>603</v>
      </c>
      <c r="F7" s="7">
        <v>609</v>
      </c>
      <c r="G7" s="7">
        <v>613</v>
      </c>
      <c r="H7" s="7">
        <v>611</v>
      </c>
      <c r="I7" s="7">
        <v>615</v>
      </c>
      <c r="J7" s="7">
        <v>614</v>
      </c>
      <c r="K7" s="7">
        <v>610</v>
      </c>
      <c r="L7" s="7">
        <v>614</v>
      </c>
      <c r="M7" s="7">
        <v>621</v>
      </c>
      <c r="N7" s="15">
        <v>623</v>
      </c>
    </row>
    <row r="8" spans="2:14" s="3" customFormat="1" ht="24" customHeight="1" thickBot="1" x14ac:dyDescent="0.25">
      <c r="B8" s="18" t="s">
        <v>14</v>
      </c>
      <c r="C8" s="20">
        <f>C7/C6</f>
        <v>0.5865102639296188</v>
      </c>
      <c r="D8" s="21">
        <f t="shared" ref="D8:N8" si="0">D7/D6</f>
        <v>0.58944281524926689</v>
      </c>
      <c r="E8" s="21">
        <f t="shared" si="0"/>
        <v>0.57925072046109505</v>
      </c>
      <c r="F8" s="21">
        <f t="shared" si="0"/>
        <v>0.58166189111747846</v>
      </c>
      <c r="G8" s="21">
        <f t="shared" si="0"/>
        <v>0.5804924242424242</v>
      </c>
      <c r="H8" s="21">
        <f t="shared" si="0"/>
        <v>0.57209737827715357</v>
      </c>
      <c r="I8" s="21">
        <f t="shared" si="0"/>
        <v>0.5785512699905927</v>
      </c>
      <c r="J8" s="21">
        <f t="shared" si="0"/>
        <v>0.57979225684608116</v>
      </c>
      <c r="K8" s="21">
        <f t="shared" si="0"/>
        <v>0.57929724596391263</v>
      </c>
      <c r="L8" s="21">
        <f t="shared" si="0"/>
        <v>0.5869980879541109</v>
      </c>
      <c r="M8" s="21">
        <f t="shared" si="0"/>
        <v>0.5942583732057416</v>
      </c>
      <c r="N8" s="23">
        <f t="shared" si="0"/>
        <v>0.59503342884431709</v>
      </c>
    </row>
    <row r="9" spans="2:14" s="3" customFormat="1" ht="24" customHeight="1" thickBot="1" x14ac:dyDescent="0.25">
      <c r="B9" s="4"/>
    </row>
    <row r="10" spans="2:14" s="3" customFormat="1" ht="24" customHeight="1" x14ac:dyDescent="0.2">
      <c r="B10" s="16" t="s">
        <v>15</v>
      </c>
      <c r="C10" s="11">
        <v>660</v>
      </c>
      <c r="D10" s="12">
        <v>598</v>
      </c>
      <c r="E10" s="12">
        <v>612</v>
      </c>
      <c r="F10" s="12">
        <v>687</v>
      </c>
      <c r="G10" s="12">
        <v>694</v>
      </c>
      <c r="H10" s="12">
        <v>696</v>
      </c>
      <c r="I10" s="12">
        <v>693</v>
      </c>
      <c r="J10" s="12">
        <v>685</v>
      </c>
      <c r="K10" s="12">
        <v>682</v>
      </c>
      <c r="L10" s="12">
        <v>675</v>
      </c>
      <c r="M10" s="12">
        <v>676</v>
      </c>
      <c r="N10" s="13">
        <v>680</v>
      </c>
    </row>
    <row r="11" spans="2:14" s="3" customFormat="1" ht="24" customHeight="1" x14ac:dyDescent="0.2">
      <c r="B11" s="17" t="s">
        <v>16</v>
      </c>
      <c r="C11" s="14">
        <v>427</v>
      </c>
      <c r="D11" s="7">
        <v>432</v>
      </c>
      <c r="E11" s="7">
        <v>433</v>
      </c>
      <c r="F11" s="7">
        <v>438</v>
      </c>
      <c r="G11" s="7">
        <v>440</v>
      </c>
      <c r="H11" s="7">
        <v>436</v>
      </c>
      <c r="I11" s="7">
        <v>434</v>
      </c>
      <c r="J11" s="7">
        <v>429</v>
      </c>
      <c r="K11" s="7">
        <v>426</v>
      </c>
      <c r="L11" s="7">
        <v>427</v>
      </c>
      <c r="M11" s="7">
        <v>432</v>
      </c>
      <c r="N11" s="15">
        <v>430</v>
      </c>
    </row>
    <row r="12" spans="2:14" s="3" customFormat="1" ht="24" customHeight="1" thickBot="1" x14ac:dyDescent="0.25">
      <c r="B12" s="18" t="s">
        <v>14</v>
      </c>
      <c r="C12" s="20">
        <f>C11/C10</f>
        <v>0.64696969696969697</v>
      </c>
      <c r="D12" s="21">
        <f t="shared" ref="D12:N12" si="1">D11/D10</f>
        <v>0.72240802675585281</v>
      </c>
      <c r="E12" s="21">
        <f t="shared" si="1"/>
        <v>0.70751633986928109</v>
      </c>
      <c r="F12" s="21">
        <f t="shared" si="1"/>
        <v>0.63755458515283847</v>
      </c>
      <c r="G12" s="21">
        <f t="shared" si="1"/>
        <v>0.63400576368876083</v>
      </c>
      <c r="H12" s="21">
        <f t="shared" si="1"/>
        <v>0.62643678160919536</v>
      </c>
      <c r="I12" s="21">
        <f t="shared" si="1"/>
        <v>0.6262626262626263</v>
      </c>
      <c r="J12" s="21">
        <f t="shared" si="1"/>
        <v>0.62627737226277369</v>
      </c>
      <c r="K12" s="21">
        <f t="shared" si="1"/>
        <v>0.62463343108504399</v>
      </c>
      <c r="L12" s="21">
        <f t="shared" si="1"/>
        <v>0.6325925925925926</v>
      </c>
      <c r="M12" s="21">
        <f t="shared" si="1"/>
        <v>0.63905325443786987</v>
      </c>
      <c r="N12" s="23">
        <f t="shared" si="1"/>
        <v>0.63235294117647056</v>
      </c>
    </row>
    <row r="13" spans="2:14" s="3" customFormat="1" ht="24" customHeight="1" thickBot="1" x14ac:dyDescent="0.25">
      <c r="B13" s="4"/>
    </row>
    <row r="14" spans="2:14" s="3" customFormat="1" ht="24" customHeight="1" x14ac:dyDescent="0.2">
      <c r="B14" s="16" t="s">
        <v>17</v>
      </c>
      <c r="C14" s="11">
        <f>C10+C6</f>
        <v>1683</v>
      </c>
      <c r="D14" s="12">
        <f t="shared" ref="D14:N15" si="2">D10+D6</f>
        <v>1621</v>
      </c>
      <c r="E14" s="12">
        <f t="shared" si="2"/>
        <v>1653</v>
      </c>
      <c r="F14" s="12">
        <f t="shared" si="2"/>
        <v>1734</v>
      </c>
      <c r="G14" s="12">
        <f t="shared" si="2"/>
        <v>1750</v>
      </c>
      <c r="H14" s="12">
        <f t="shared" si="2"/>
        <v>1764</v>
      </c>
      <c r="I14" s="12">
        <f t="shared" si="2"/>
        <v>1756</v>
      </c>
      <c r="J14" s="12">
        <f t="shared" si="2"/>
        <v>1744</v>
      </c>
      <c r="K14" s="12">
        <f t="shared" si="2"/>
        <v>1735</v>
      </c>
      <c r="L14" s="12">
        <f t="shared" si="2"/>
        <v>1721</v>
      </c>
      <c r="M14" s="12">
        <f t="shared" si="2"/>
        <v>1721</v>
      </c>
      <c r="N14" s="13">
        <f t="shared" si="2"/>
        <v>1727</v>
      </c>
    </row>
    <row r="15" spans="2:14" s="3" customFormat="1" ht="24" customHeight="1" x14ac:dyDescent="0.2">
      <c r="B15" s="17" t="s">
        <v>18</v>
      </c>
      <c r="C15" s="14">
        <f>C11+C7</f>
        <v>1027</v>
      </c>
      <c r="D15" s="7">
        <f t="shared" si="2"/>
        <v>1035</v>
      </c>
      <c r="E15" s="7">
        <f t="shared" si="2"/>
        <v>1036</v>
      </c>
      <c r="F15" s="7">
        <f t="shared" si="2"/>
        <v>1047</v>
      </c>
      <c r="G15" s="7">
        <f t="shared" si="2"/>
        <v>1053</v>
      </c>
      <c r="H15" s="7">
        <f t="shared" si="2"/>
        <v>1047</v>
      </c>
      <c r="I15" s="7">
        <f t="shared" si="2"/>
        <v>1049</v>
      </c>
      <c r="J15" s="7">
        <f t="shared" si="2"/>
        <v>1043</v>
      </c>
      <c r="K15" s="7">
        <f t="shared" si="2"/>
        <v>1036</v>
      </c>
      <c r="L15" s="7">
        <f t="shared" si="2"/>
        <v>1041</v>
      </c>
      <c r="M15" s="7">
        <f t="shared" si="2"/>
        <v>1053</v>
      </c>
      <c r="N15" s="15">
        <f t="shared" si="2"/>
        <v>1053</v>
      </c>
    </row>
    <row r="16" spans="2:14" s="3" customFormat="1" ht="24" customHeight="1" thickBot="1" x14ac:dyDescent="0.25">
      <c r="B16" s="18" t="s">
        <v>14</v>
      </c>
      <c r="C16" s="20">
        <f>C15/C14</f>
        <v>0.61021984551396313</v>
      </c>
      <c r="D16" s="21">
        <f t="shared" ref="D16:N16" si="3">D15/D14</f>
        <v>0.63849475632325725</v>
      </c>
      <c r="E16" s="21">
        <f t="shared" si="3"/>
        <v>0.62673926194797336</v>
      </c>
      <c r="F16" s="21">
        <f t="shared" si="3"/>
        <v>0.60380622837370246</v>
      </c>
      <c r="G16" s="21">
        <f t="shared" si="3"/>
        <v>0.60171428571428576</v>
      </c>
      <c r="H16" s="21">
        <f t="shared" si="3"/>
        <v>0.59353741496598644</v>
      </c>
      <c r="I16" s="21">
        <f t="shared" si="3"/>
        <v>0.59738041002277908</v>
      </c>
      <c r="J16" s="21">
        <f t="shared" si="3"/>
        <v>0.59805045871559637</v>
      </c>
      <c r="K16" s="21">
        <f t="shared" si="3"/>
        <v>0.59711815561959658</v>
      </c>
      <c r="L16" s="21">
        <f t="shared" si="3"/>
        <v>0.60488088320743749</v>
      </c>
      <c r="M16" s="21">
        <f t="shared" si="3"/>
        <v>0.61185357350377689</v>
      </c>
      <c r="N16" s="23">
        <f t="shared" si="3"/>
        <v>0.60972785176606836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</vt:lpstr>
      <vt:lpstr>Last 12 Months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Heinz Holzapfel</cp:lastModifiedBy>
  <dcterms:created xsi:type="dcterms:W3CDTF">2019-10-04T04:30:43Z</dcterms:created>
  <dcterms:modified xsi:type="dcterms:W3CDTF">2021-01-11T08:10:26Z</dcterms:modified>
</cp:coreProperties>
</file>